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K:\Finances\Tesoreria\Acciones\Share BuyBack\Resumen Aston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1" l="1"/>
  <c r="H16" i="1"/>
  <c r="H15" i="1"/>
  <c r="H14" i="1"/>
  <c r="H13" i="1"/>
  <c r="E17" i="1"/>
  <c r="E16" i="1"/>
  <c r="E15" i="1"/>
  <c r="E14" i="1"/>
  <c r="E13" i="1"/>
  <c r="H18" i="1" l="1"/>
  <c r="H19" i="1"/>
  <c r="H20" i="1"/>
  <c r="H21" i="1"/>
  <c r="H22" i="1"/>
  <c r="E18" i="1"/>
  <c r="E19" i="1"/>
  <c r="E20" i="1"/>
  <c r="E21" i="1"/>
  <c r="E22" i="1"/>
  <c r="H23" i="1" l="1"/>
  <c r="H24" i="1"/>
  <c r="H25" i="1"/>
  <c r="H26" i="1"/>
  <c r="H27" i="1"/>
  <c r="E23" i="1"/>
  <c r="E24" i="1"/>
  <c r="E25" i="1"/>
  <c r="E26" i="1"/>
  <c r="E27" i="1"/>
  <c r="H28" i="1" l="1"/>
  <c r="H29" i="1"/>
  <c r="H30" i="1"/>
  <c r="H31" i="1"/>
  <c r="E28" i="1"/>
  <c r="E29" i="1"/>
  <c r="E30" i="1"/>
  <c r="E31" i="1"/>
  <c r="H32" i="1" l="1"/>
  <c r="H33" i="1"/>
  <c r="H34" i="1"/>
  <c r="H35" i="1"/>
  <c r="E32" i="1"/>
  <c r="E33" i="1"/>
  <c r="E34" i="1"/>
  <c r="E35" i="1"/>
  <c r="H36" i="1" l="1"/>
  <c r="H37" i="1"/>
  <c r="H38" i="1"/>
  <c r="H39" i="1"/>
  <c r="H40" i="1"/>
  <c r="E36" i="1"/>
  <c r="E37" i="1"/>
  <c r="E38" i="1"/>
  <c r="E39" i="1"/>
  <c r="E40" i="1"/>
  <c r="H41" i="1" l="1"/>
  <c r="H42" i="1"/>
  <c r="H43" i="1"/>
  <c r="H44" i="1"/>
  <c r="H45" i="1"/>
  <c r="E41" i="1"/>
  <c r="E42" i="1"/>
  <c r="E43" i="1"/>
  <c r="E44" i="1"/>
  <c r="E45" i="1"/>
  <c r="H46" i="1" l="1"/>
  <c r="H47" i="1"/>
  <c r="H48" i="1"/>
  <c r="H49" i="1"/>
  <c r="H50" i="1"/>
  <c r="E46" i="1"/>
  <c r="E47" i="1"/>
  <c r="E48" i="1"/>
  <c r="E49" i="1"/>
  <c r="E50" i="1"/>
  <c r="D85" i="1" l="1"/>
  <c r="H51" i="1"/>
  <c r="H52" i="1"/>
  <c r="H53" i="1"/>
  <c r="H54" i="1"/>
  <c r="H55" i="1"/>
  <c r="E51" i="1"/>
  <c r="E52" i="1"/>
  <c r="E53" i="1"/>
  <c r="E54" i="1"/>
  <c r="E55" i="1"/>
  <c r="H56" i="1" l="1"/>
  <c r="E56" i="1"/>
  <c r="H57" i="1" l="1"/>
  <c r="H58" i="1"/>
  <c r="H59" i="1"/>
  <c r="H60" i="1"/>
  <c r="E57" i="1"/>
  <c r="E58" i="1"/>
  <c r="E59" i="1"/>
  <c r="E60" i="1"/>
  <c r="H61" i="1" l="1"/>
  <c r="H62" i="1"/>
  <c r="H63" i="1"/>
  <c r="H64" i="1"/>
  <c r="H65" i="1"/>
  <c r="E61" i="1"/>
  <c r="E62" i="1"/>
  <c r="E63" i="1"/>
  <c r="E64" i="1"/>
  <c r="E65" i="1"/>
  <c r="E66" i="1" l="1"/>
  <c r="E67" i="1"/>
  <c r="E68" i="1"/>
  <c r="E69" i="1"/>
  <c r="E70" i="1"/>
  <c r="H66" i="1"/>
  <c r="H67" i="1"/>
  <c r="H68" i="1"/>
  <c r="H69" i="1"/>
  <c r="H70" i="1"/>
  <c r="H71" i="1" l="1"/>
  <c r="H72" i="1"/>
  <c r="H73" i="1"/>
  <c r="H74" i="1"/>
  <c r="H75" i="1"/>
  <c r="E71" i="1"/>
  <c r="E72" i="1"/>
  <c r="E73" i="1"/>
  <c r="E74" i="1"/>
  <c r="E75" i="1"/>
  <c r="H76" i="1" l="1"/>
  <c r="H77" i="1"/>
  <c r="H78" i="1"/>
  <c r="H79" i="1"/>
  <c r="H80" i="1"/>
  <c r="E76" i="1"/>
  <c r="E77" i="1"/>
  <c r="E78" i="1"/>
  <c r="E79" i="1"/>
  <c r="E80" i="1"/>
  <c r="D7" i="1" l="1"/>
  <c r="E7" i="1" s="1"/>
  <c r="H83" i="1"/>
  <c r="H82" i="1"/>
  <c r="H81" i="1"/>
  <c r="H84" i="1"/>
  <c r="E81" i="1"/>
  <c r="E82" i="1"/>
  <c r="E83" i="1"/>
  <c r="E84" i="1"/>
  <c r="E6" i="1"/>
  <c r="E5" i="1"/>
  <c r="H85" i="1" l="1"/>
  <c r="H7" i="1" s="1"/>
  <c r="D8" i="1"/>
  <c r="E8" i="1" s="1"/>
  <c r="E85" i="1"/>
  <c r="G85" i="1" l="1"/>
  <c r="G7" i="1" s="1"/>
</calcChain>
</file>

<file path=xl/sharedStrings.xml><?xml version="1.0" encoding="utf-8"?>
<sst xmlns="http://schemas.openxmlformats.org/spreadsheetml/2006/main" count="96" uniqueCount="18">
  <si>
    <t>Applus Services, S.A.</t>
  </si>
  <si>
    <t>Shares held in Treasury</t>
  </si>
  <si>
    <t>% of Total</t>
  </si>
  <si>
    <t>Total issued share capital</t>
  </si>
  <si>
    <t>Buyback on</t>
  </si>
  <si>
    <t>Avg price</t>
  </si>
  <si>
    <t>Cumulative Buyback</t>
  </si>
  <si>
    <t>Value</t>
  </si>
  <si>
    <t>Target Buyback is 5% of issued share capital</t>
  </si>
  <si>
    <t>€</t>
  </si>
  <si>
    <t>Shares</t>
  </si>
  <si>
    <t>Daily Summary and average prices:</t>
  </si>
  <si>
    <t>Total Shares held in Treasury</t>
  </si>
  <si>
    <t>bought</t>
  </si>
  <si>
    <t>ISC</t>
  </si>
  <si>
    <t>Shares held for Long Term Incentive Plans</t>
  </si>
  <si>
    <t>Cumulative Buyback (daily amounts below)</t>
  </si>
  <si>
    <t>As at 16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</si>
</sst>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-* #,##0.00_-;\-* #,##0.00_-;_-* &quot;-&quot;??_-;_-@_-"/>
    <numFmt numFmtId="165" formatCode="_-* #,##0_-;\-* #,##0_-;_-* &quot;-&quot;??_-;_-@_-"/>
    <numFmt numFmtId="166" formatCode="0.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14" fontId="0" fillId="0" borderId="0" xfId="0" applyNumberFormat="1"/>
    <xf numFmtId="165" fontId="0" fillId="0" borderId="0" xfId="1" applyNumberFormat="1" applyFont="1"/>
    <xf numFmtId="10" fontId="0" fillId="0" borderId="0" xfId="2" applyNumberFormat="1" applyFont="1"/>
    <xf numFmtId="0" fontId="0" fillId="0" borderId="0" xfId="0" applyAlignment="1">
      <alignment horizontal="right"/>
    </xf>
    <xf numFmtId="43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/>
    </xf>
    <xf numFmtId="165" fontId="2" fillId="0" borderId="0" xfId="1" applyNumberFormat="1" applyFont="1"/>
    <xf numFmtId="10" fontId="2" fillId="0" borderId="0" xfId="2" applyNumberFormat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43" fontId="2" fillId="0" borderId="0" xfId="0" applyNumberFormat="1" applyFont="1"/>
    <xf numFmtId="165" fontId="2" fillId="0" borderId="0" xfId="0" applyNumberFormat="1" applyFont="1"/>
    <xf numFmtId="0" fontId="0" fillId="0" borderId="0" xfId="0" applyFont="1"/>
    <xf numFmtId="165" fontId="1" fillId="0" borderId="0" xfId="1" applyNumberFormat="1" applyFont="1"/>
    <xf numFmtId="10" fontId="1" fillId="0" borderId="0" xfId="2" applyNumberFormat="1" applyFont="1"/>
    <xf numFmtId="0" fontId="0" fillId="0" borderId="0" xfId="0" applyFont="1" applyAlignment="1">
      <alignment horizontal="left"/>
    </xf>
    <xf numFmtId="166" fontId="0" fillId="0" borderId="0" xfId="0" applyNumberFormat="1" applyFont="1"/>
    <xf numFmtId="43" fontId="0" fillId="0" borderId="0" xfId="0" applyNumberFormat="1" applyFont="1"/>
    <xf numFmtId="166" fontId="0" fillId="0" borderId="0" xfId="0" applyNumberForma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tabSelected="1" zoomScale="85" zoomScaleNormal="85" workbookViewId="0">
      <selection activeCell="K21" sqref="K21"/>
    </sheetView>
  </sheetViews>
  <sheetFormatPr baseColWidth="10" defaultColWidth="9.140625" defaultRowHeight="15" x14ac:dyDescent="0.25"/>
  <cols>
    <col min="1" max="1" width="13.5703125" customWidth="1"/>
    <col min="2" max="2" width="12.85546875" customWidth="1"/>
    <col min="3" max="3" width="13.42578125" customWidth="1"/>
    <col min="4" max="4" width="12.5703125" bestFit="1" customWidth="1"/>
    <col min="5" max="5" width="9.140625" customWidth="1"/>
    <col min="7" max="7" width="9.5703125" bestFit="1" customWidth="1"/>
    <col min="8" max="8" width="15.5703125" bestFit="1" customWidth="1"/>
  </cols>
  <sheetData>
    <row r="1" spans="1:8" x14ac:dyDescent="0.25">
      <c r="A1" s="6" t="s">
        <v>0</v>
      </c>
    </row>
    <row r="2" spans="1:8" x14ac:dyDescent="0.25">
      <c r="A2" s="6" t="s">
        <v>1</v>
      </c>
    </row>
    <row r="3" spans="1:8" x14ac:dyDescent="0.25">
      <c r="A3" s="6" t="s">
        <v>17</v>
      </c>
      <c r="D3" s="7" t="s">
        <v>10</v>
      </c>
      <c r="E3" s="7" t="s">
        <v>2</v>
      </c>
      <c r="F3" s="7"/>
      <c r="G3" s="7" t="s">
        <v>5</v>
      </c>
      <c r="H3" s="7" t="s">
        <v>7</v>
      </c>
    </row>
    <row r="4" spans="1:8" x14ac:dyDescent="0.25">
      <c r="G4" s="7" t="s">
        <v>9</v>
      </c>
      <c r="H4" s="7" t="s">
        <v>9</v>
      </c>
    </row>
    <row r="5" spans="1:8" x14ac:dyDescent="0.25">
      <c r="A5" s="6" t="s">
        <v>3</v>
      </c>
      <c r="B5" s="6"/>
      <c r="C5" s="6"/>
      <c r="D5" s="8">
        <v>143018430</v>
      </c>
      <c r="E5" s="9">
        <f>D5/$D$5</f>
        <v>1</v>
      </c>
    </row>
    <row r="6" spans="1:8" x14ac:dyDescent="0.25">
      <c r="A6" s="14" t="s">
        <v>15</v>
      </c>
      <c r="B6" s="14"/>
      <c r="C6" s="14"/>
      <c r="D6" s="2">
        <v>195761</v>
      </c>
      <c r="E6" s="16">
        <f>D6/$D$5</f>
        <v>1.3687816318498252E-3</v>
      </c>
      <c r="F6" s="14"/>
      <c r="G6" s="14"/>
      <c r="H6" s="14"/>
    </row>
    <row r="7" spans="1:8" x14ac:dyDescent="0.25">
      <c r="A7" s="17" t="s">
        <v>16</v>
      </c>
      <c r="B7" s="14"/>
      <c r="C7" s="14"/>
      <c r="D7" s="15">
        <f>D85</f>
        <v>7150922</v>
      </c>
      <c r="E7" s="16">
        <f t="shared" ref="E7:E8" si="0">D7/$D$5</f>
        <v>5.0000003496052922E-2</v>
      </c>
      <c r="F7" s="14"/>
      <c r="G7" s="18">
        <f>G85</f>
        <v>7.5014183247978368</v>
      </c>
      <c r="H7" s="19">
        <f>H85</f>
        <v>53642057.329999998</v>
      </c>
    </row>
    <row r="8" spans="1:8" x14ac:dyDescent="0.25">
      <c r="A8" s="6" t="s">
        <v>12</v>
      </c>
      <c r="D8" s="13">
        <f>SUM(D6:D7)</f>
        <v>7346683</v>
      </c>
      <c r="E8" s="9">
        <f t="shared" si="0"/>
        <v>5.1368785127902744E-2</v>
      </c>
    </row>
    <row r="9" spans="1:8" x14ac:dyDescent="0.25">
      <c r="A9" s="6"/>
      <c r="D9" s="13"/>
      <c r="E9" s="9"/>
    </row>
    <row r="11" spans="1:8" x14ac:dyDescent="0.25">
      <c r="A11" s="6" t="s">
        <v>11</v>
      </c>
      <c r="D11" s="7" t="s">
        <v>10</v>
      </c>
      <c r="E11" s="7" t="s">
        <v>2</v>
      </c>
      <c r="F11" s="7"/>
      <c r="G11" s="7" t="s">
        <v>5</v>
      </c>
      <c r="H11" s="7" t="s">
        <v>7</v>
      </c>
    </row>
    <row r="12" spans="1:8" x14ac:dyDescent="0.25">
      <c r="B12" s="1"/>
      <c r="D12" s="7" t="s">
        <v>13</v>
      </c>
      <c r="E12" s="7" t="s">
        <v>14</v>
      </c>
      <c r="G12" s="20" t="s">
        <v>9</v>
      </c>
      <c r="H12" s="7" t="s">
        <v>9</v>
      </c>
    </row>
    <row r="13" spans="1:8" x14ac:dyDescent="0.25">
      <c r="A13" s="4" t="s">
        <v>4</v>
      </c>
      <c r="B13" s="1">
        <v>44694</v>
      </c>
      <c r="D13" s="2">
        <v>51547</v>
      </c>
      <c r="E13" s="3">
        <f t="shared" ref="E13:E17" si="1">D13/$D$5</f>
        <v>3.6042207986760867E-4</v>
      </c>
      <c r="G13" s="20">
        <v>7.0542419539449437</v>
      </c>
      <c r="H13" s="5">
        <f t="shared" ref="H13:H17" si="2">D13*G13</f>
        <v>363625.01</v>
      </c>
    </row>
    <row r="14" spans="1:8" x14ac:dyDescent="0.25">
      <c r="A14" s="4" t="s">
        <v>4</v>
      </c>
      <c r="B14" s="1">
        <v>44693</v>
      </c>
      <c r="D14" s="2">
        <v>78615</v>
      </c>
      <c r="E14" s="3">
        <f t="shared" si="1"/>
        <v>5.496844008146363E-4</v>
      </c>
      <c r="G14" s="20">
        <v>6.9719388157476301</v>
      </c>
      <c r="H14" s="5">
        <f t="shared" si="2"/>
        <v>548098.97</v>
      </c>
    </row>
    <row r="15" spans="1:8" x14ac:dyDescent="0.25">
      <c r="A15" s="4" t="s">
        <v>4</v>
      </c>
      <c r="B15" s="1">
        <v>44692</v>
      </c>
      <c r="D15" s="2">
        <v>77600</v>
      </c>
      <c r="E15" s="3">
        <f t="shared" si="1"/>
        <v>5.4258741338441489E-4</v>
      </c>
      <c r="G15" s="20">
        <v>7.1674981958762913</v>
      </c>
      <c r="H15" s="5">
        <f t="shared" si="2"/>
        <v>556197.86000000022</v>
      </c>
    </row>
    <row r="16" spans="1:8" x14ac:dyDescent="0.25">
      <c r="A16" s="4" t="s">
        <v>4</v>
      </c>
      <c r="B16" s="1">
        <v>44691</v>
      </c>
      <c r="D16" s="2">
        <v>74668</v>
      </c>
      <c r="E16" s="3">
        <f t="shared" si="1"/>
        <v>5.2208655905396247E-4</v>
      </c>
      <c r="G16" s="20">
        <v>7.3851712915840722</v>
      </c>
      <c r="H16" s="5">
        <f t="shared" si="2"/>
        <v>551435.96999999951</v>
      </c>
    </row>
    <row r="17" spans="1:8" x14ac:dyDescent="0.25">
      <c r="A17" s="4" t="s">
        <v>4</v>
      </c>
      <c r="B17" s="1">
        <v>44690</v>
      </c>
      <c r="D17" s="2">
        <v>78351</v>
      </c>
      <c r="E17" s="3">
        <f t="shared" si="1"/>
        <v>5.4783848487219441E-4</v>
      </c>
      <c r="G17" s="20">
        <v>7.6078648645199207</v>
      </c>
      <c r="H17" s="5">
        <f t="shared" si="2"/>
        <v>596083.8200000003</v>
      </c>
    </row>
    <row r="18" spans="1:8" x14ac:dyDescent="0.25">
      <c r="A18" s="4" t="s">
        <v>4</v>
      </c>
      <c r="B18" s="1">
        <v>44687</v>
      </c>
      <c r="D18" s="2">
        <v>83221</v>
      </c>
      <c r="E18" s="3">
        <f t="shared" ref="E18:E22" si="3">D18/$D$5</f>
        <v>5.8189004032557204E-4</v>
      </c>
      <c r="G18" s="20">
        <v>7.5350637459295138</v>
      </c>
      <c r="H18" s="5">
        <f t="shared" ref="H18:H22" si="4">D18*G18</f>
        <v>627075.54</v>
      </c>
    </row>
    <row r="19" spans="1:8" x14ac:dyDescent="0.25">
      <c r="A19" s="4" t="s">
        <v>4</v>
      </c>
      <c r="B19" s="1">
        <v>44686</v>
      </c>
      <c r="D19" s="2">
        <v>83700</v>
      </c>
      <c r="E19" s="3">
        <f t="shared" si="3"/>
        <v>5.8523925902416907E-4</v>
      </c>
      <c r="G19" s="20">
        <v>7.6284193548387034</v>
      </c>
      <c r="H19" s="5">
        <f t="shared" si="4"/>
        <v>638498.69999999949</v>
      </c>
    </row>
    <row r="20" spans="1:8" x14ac:dyDescent="0.25">
      <c r="A20" s="4" t="s">
        <v>4</v>
      </c>
      <c r="B20" s="1">
        <v>44685</v>
      </c>
      <c r="D20" s="2">
        <v>52214</v>
      </c>
      <c r="E20" s="3">
        <f t="shared" si="3"/>
        <v>3.6508581446461133E-4</v>
      </c>
      <c r="G20" s="20">
        <v>7.5364773815451782</v>
      </c>
      <c r="H20" s="5">
        <f t="shared" si="4"/>
        <v>393509.62999999995</v>
      </c>
    </row>
    <row r="21" spans="1:8" x14ac:dyDescent="0.25">
      <c r="A21" s="4" t="s">
        <v>4</v>
      </c>
      <c r="B21" s="1">
        <v>44684</v>
      </c>
      <c r="D21" s="2">
        <v>58757</v>
      </c>
      <c r="E21" s="3">
        <f t="shared" si="3"/>
        <v>4.1083516299262967E-4</v>
      </c>
      <c r="G21" s="20">
        <v>7.5209062749970208</v>
      </c>
      <c r="H21" s="5">
        <f t="shared" si="4"/>
        <v>441905.88999999996</v>
      </c>
    </row>
    <row r="22" spans="1:8" x14ac:dyDescent="0.25">
      <c r="A22" s="4" t="s">
        <v>4</v>
      </c>
      <c r="B22" s="1">
        <v>44683</v>
      </c>
      <c r="D22" s="2">
        <v>45027</v>
      </c>
      <c r="E22" s="3">
        <f t="shared" si="3"/>
        <v>3.1483354977396972E-4</v>
      </c>
      <c r="G22" s="20">
        <v>7.4474131076909389</v>
      </c>
      <c r="H22" s="5">
        <f t="shared" si="4"/>
        <v>335334.66999999993</v>
      </c>
    </row>
    <row r="23" spans="1:8" x14ac:dyDescent="0.25">
      <c r="A23" s="4" t="s">
        <v>4</v>
      </c>
      <c r="B23" s="1">
        <v>44680</v>
      </c>
      <c r="D23" s="2">
        <v>37421</v>
      </c>
      <c r="E23" s="3">
        <f t="shared" ref="E23:E27" si="5">D23/$D$5</f>
        <v>2.6165159273528594E-4</v>
      </c>
      <c r="G23" s="20">
        <v>7.4542265038347448</v>
      </c>
      <c r="H23" s="5">
        <f t="shared" ref="H23:H27" si="6">D23*G23</f>
        <v>278944.61</v>
      </c>
    </row>
    <row r="24" spans="1:8" x14ac:dyDescent="0.25">
      <c r="A24" s="4" t="s">
        <v>4</v>
      </c>
      <c r="B24" s="1">
        <v>44679</v>
      </c>
      <c r="D24" s="2">
        <v>53742</v>
      </c>
      <c r="E24" s="3">
        <f t="shared" si="5"/>
        <v>3.7576975219207764E-4</v>
      </c>
      <c r="G24" s="20">
        <v>7.3839419820624466</v>
      </c>
      <c r="H24" s="5">
        <f t="shared" si="6"/>
        <v>396827.81</v>
      </c>
    </row>
    <row r="25" spans="1:8" x14ac:dyDescent="0.25">
      <c r="A25" s="4" t="s">
        <v>4</v>
      </c>
      <c r="B25" s="1">
        <v>44678</v>
      </c>
      <c r="D25" s="2">
        <v>59322</v>
      </c>
      <c r="E25" s="3">
        <f t="shared" si="5"/>
        <v>4.1478570279368889E-4</v>
      </c>
      <c r="G25" s="20">
        <v>7.243852702201548</v>
      </c>
      <c r="H25" s="5">
        <f t="shared" si="6"/>
        <v>429719.83000000025</v>
      </c>
    </row>
    <row r="26" spans="1:8" x14ac:dyDescent="0.25">
      <c r="A26" s="4" t="s">
        <v>4</v>
      </c>
      <c r="B26" s="1">
        <v>44677</v>
      </c>
      <c r="D26" s="2">
        <v>43350</v>
      </c>
      <c r="E26" s="3">
        <f t="shared" si="5"/>
        <v>3.0310778827595856E-4</v>
      </c>
      <c r="G26" s="20">
        <v>7.425617993079582</v>
      </c>
      <c r="H26" s="5">
        <f t="shared" si="6"/>
        <v>321900.53999999986</v>
      </c>
    </row>
    <row r="27" spans="1:8" x14ac:dyDescent="0.25">
      <c r="A27" s="4" t="s">
        <v>4</v>
      </c>
      <c r="B27" s="1">
        <v>44676</v>
      </c>
      <c r="D27" s="2">
        <v>95000</v>
      </c>
      <c r="E27" s="3">
        <f t="shared" si="5"/>
        <v>6.6425005504535328E-4</v>
      </c>
      <c r="G27" s="20">
        <v>7.3466447368421042</v>
      </c>
      <c r="H27" s="5">
        <f t="shared" si="6"/>
        <v>697931.24999999988</v>
      </c>
    </row>
    <row r="28" spans="1:8" x14ac:dyDescent="0.25">
      <c r="A28" s="4" t="s">
        <v>4</v>
      </c>
      <c r="B28" s="1">
        <v>44673</v>
      </c>
      <c r="D28" s="2">
        <v>27133</v>
      </c>
      <c r="E28" s="3">
        <f t="shared" ref="E28:E31" si="7">D28/$D$5</f>
        <v>1.8971680782679546E-4</v>
      </c>
      <c r="G28" s="20">
        <v>7.4156226734972197</v>
      </c>
      <c r="H28" s="5">
        <f t="shared" ref="H28:H31" si="8">D28*G28</f>
        <v>201208.09000000005</v>
      </c>
    </row>
    <row r="29" spans="1:8" x14ac:dyDescent="0.25">
      <c r="A29" s="4" t="s">
        <v>4</v>
      </c>
      <c r="B29" s="1">
        <v>44672</v>
      </c>
      <c r="D29" s="2">
        <v>62062</v>
      </c>
      <c r="E29" s="3">
        <f t="shared" si="7"/>
        <v>4.3394407280236539E-4</v>
      </c>
      <c r="G29" s="20">
        <v>7.4381660275208681</v>
      </c>
      <c r="H29" s="5">
        <f t="shared" si="8"/>
        <v>461627.46000000014</v>
      </c>
    </row>
    <row r="30" spans="1:8" x14ac:dyDescent="0.25">
      <c r="A30" s="4" t="s">
        <v>4</v>
      </c>
      <c r="B30" s="1">
        <v>44671</v>
      </c>
      <c r="D30" s="2">
        <v>27351</v>
      </c>
      <c r="E30" s="3">
        <f t="shared" si="7"/>
        <v>1.9124108690047849E-4</v>
      </c>
      <c r="G30" s="20">
        <v>7.3090746225000904</v>
      </c>
      <c r="H30" s="5">
        <f t="shared" si="8"/>
        <v>199910.49999999997</v>
      </c>
    </row>
    <row r="31" spans="1:8" x14ac:dyDescent="0.25">
      <c r="A31" s="4" t="s">
        <v>4</v>
      </c>
      <c r="B31" s="1">
        <v>44670</v>
      </c>
      <c r="D31" s="2">
        <v>49719</v>
      </c>
      <c r="E31" s="3">
        <f t="shared" si="7"/>
        <v>3.4764051038736754E-4</v>
      </c>
      <c r="G31" s="20">
        <v>7.3099977875661164</v>
      </c>
      <c r="H31" s="5">
        <f t="shared" si="8"/>
        <v>363445.77999999974</v>
      </c>
    </row>
    <row r="32" spans="1:8" x14ac:dyDescent="0.25">
      <c r="A32" s="4" t="s">
        <v>4</v>
      </c>
      <c r="B32" s="1">
        <v>44665</v>
      </c>
      <c r="D32" s="2">
        <v>64877</v>
      </c>
      <c r="E32" s="3">
        <f t="shared" ref="E32:E35" si="9">D32/$D$5</f>
        <v>4.536268507492356E-4</v>
      </c>
      <c r="G32" s="20">
        <v>7.3512867426052351</v>
      </c>
      <c r="H32" s="5">
        <f t="shared" ref="H32:H35" si="10">D32*G32</f>
        <v>476929.42999999982</v>
      </c>
    </row>
    <row r="33" spans="1:8" x14ac:dyDescent="0.25">
      <c r="A33" s="4" t="s">
        <v>4</v>
      </c>
      <c r="B33" s="1">
        <v>44664</v>
      </c>
      <c r="D33" s="2">
        <v>74071</v>
      </c>
      <c r="E33" s="3">
        <f t="shared" si="9"/>
        <v>5.1791227186594061E-4</v>
      </c>
      <c r="G33" s="20">
        <v>7.1418259507769593</v>
      </c>
      <c r="H33" s="5">
        <f t="shared" si="10"/>
        <v>529002.19000000018</v>
      </c>
    </row>
    <row r="34" spans="1:8" x14ac:dyDescent="0.25">
      <c r="A34" s="4" t="s">
        <v>4</v>
      </c>
      <c r="B34" s="1">
        <v>44663</v>
      </c>
      <c r="D34" s="2">
        <v>41394</v>
      </c>
      <c r="E34" s="3">
        <f t="shared" si="9"/>
        <v>2.8943122924786688E-4</v>
      </c>
      <c r="G34" s="20">
        <v>7.1355029714451383</v>
      </c>
      <c r="H34" s="5">
        <f t="shared" si="10"/>
        <v>295367.01000000007</v>
      </c>
    </row>
    <row r="35" spans="1:8" x14ac:dyDescent="0.25">
      <c r="A35" s="4" t="s">
        <v>4</v>
      </c>
      <c r="B35" s="1">
        <v>44662</v>
      </c>
      <c r="D35" s="2">
        <v>127422</v>
      </c>
      <c r="E35" s="3">
        <f t="shared" si="9"/>
        <v>8.9094811067356842E-4</v>
      </c>
      <c r="G35" s="20">
        <v>7.2237033636263739</v>
      </c>
      <c r="H35" s="5">
        <f t="shared" si="10"/>
        <v>920458.72999999986</v>
      </c>
    </row>
    <row r="36" spans="1:8" x14ac:dyDescent="0.25">
      <c r="A36" s="4" t="s">
        <v>4</v>
      </c>
      <c r="B36" s="1">
        <v>44659</v>
      </c>
      <c r="D36" s="2">
        <v>92712</v>
      </c>
      <c r="E36" s="3">
        <f t="shared" ref="E36:E40" si="11">D36/$D$5</f>
        <v>6.4825211687752414E-4</v>
      </c>
      <c r="G36" s="20">
        <v>7.2420353352316837</v>
      </c>
      <c r="H36" s="5">
        <f t="shared" ref="H36:H40" si="12">D36*G36</f>
        <v>671423.57999999984</v>
      </c>
    </row>
    <row r="37" spans="1:8" x14ac:dyDescent="0.25">
      <c r="A37" s="4" t="s">
        <v>4</v>
      </c>
      <c r="B37" s="1">
        <v>44658</v>
      </c>
      <c r="D37" s="2">
        <v>101496</v>
      </c>
      <c r="E37" s="3">
        <f t="shared" si="11"/>
        <v>7.0967077459877024E-4</v>
      </c>
      <c r="G37" s="20">
        <v>7.2487680302671977</v>
      </c>
      <c r="H37" s="5">
        <f t="shared" si="12"/>
        <v>735720.9599999995</v>
      </c>
    </row>
    <row r="38" spans="1:8" x14ac:dyDescent="0.25">
      <c r="A38" s="4" t="s">
        <v>4</v>
      </c>
      <c r="B38" s="1">
        <v>44657</v>
      </c>
      <c r="D38" s="2">
        <v>131420</v>
      </c>
      <c r="E38" s="3">
        <f t="shared" si="11"/>
        <v>9.1890254983221392E-4</v>
      </c>
      <c r="G38" s="20">
        <v>7.1742011109420201</v>
      </c>
      <c r="H38" s="5">
        <f t="shared" si="12"/>
        <v>942833.51000000024</v>
      </c>
    </row>
    <row r="39" spans="1:8" x14ac:dyDescent="0.25">
      <c r="A39" s="4" t="s">
        <v>4</v>
      </c>
      <c r="B39" s="1">
        <v>44656</v>
      </c>
      <c r="D39" s="2">
        <v>68381</v>
      </c>
      <c r="E39" s="3">
        <f t="shared" si="11"/>
        <v>4.7812718962164527E-4</v>
      </c>
      <c r="G39" s="20">
        <v>7.3493129670522528</v>
      </c>
      <c r="H39" s="5">
        <f t="shared" si="12"/>
        <v>502553.37000000011</v>
      </c>
    </row>
    <row r="40" spans="1:8" x14ac:dyDescent="0.25">
      <c r="A40" s="4" t="s">
        <v>4</v>
      </c>
      <c r="B40" s="1">
        <v>44655</v>
      </c>
      <c r="D40" s="2">
        <v>165000</v>
      </c>
      <c r="E40" s="3">
        <f t="shared" si="11"/>
        <v>1.1536974640261397E-3</v>
      </c>
      <c r="G40" s="20">
        <v>7.5727999999999973</v>
      </c>
      <c r="H40" s="5">
        <f t="shared" si="12"/>
        <v>1249511.9999999995</v>
      </c>
    </row>
    <row r="41" spans="1:8" x14ac:dyDescent="0.25">
      <c r="A41" s="4" t="s">
        <v>4</v>
      </c>
      <c r="B41" s="1">
        <v>44652</v>
      </c>
      <c r="D41" s="2">
        <v>170711</v>
      </c>
      <c r="E41" s="3">
        <f t="shared" ref="E41:E45" si="13">D41/$D$5</f>
        <v>1.1936293804931295E-3</v>
      </c>
      <c r="G41" s="20">
        <v>7.5587959182477968</v>
      </c>
      <c r="H41" s="5">
        <f t="shared" ref="H41:H45" si="14">D41*G41</f>
        <v>1290369.6099999996</v>
      </c>
    </row>
    <row r="42" spans="1:8" x14ac:dyDescent="0.25">
      <c r="A42" s="4" t="s">
        <v>4</v>
      </c>
      <c r="B42" s="1">
        <v>44651</v>
      </c>
      <c r="D42" s="2">
        <v>169826</v>
      </c>
      <c r="E42" s="3">
        <f t="shared" si="13"/>
        <v>1.1874413668224437E-3</v>
      </c>
      <c r="G42" s="20">
        <v>7.6604727780198578</v>
      </c>
      <c r="H42" s="5">
        <f t="shared" si="14"/>
        <v>1300947.4500000004</v>
      </c>
    </row>
    <row r="43" spans="1:8" x14ac:dyDescent="0.25">
      <c r="A43" s="4" t="s">
        <v>4</v>
      </c>
      <c r="B43" s="1">
        <v>44650</v>
      </c>
      <c r="D43" s="2">
        <v>57187</v>
      </c>
      <c r="E43" s="3">
        <f t="shared" si="13"/>
        <v>3.998575568197749E-4</v>
      </c>
      <c r="G43" s="20">
        <v>7.673125885253639</v>
      </c>
      <c r="H43" s="5">
        <f t="shared" si="14"/>
        <v>438803.04999999987</v>
      </c>
    </row>
    <row r="44" spans="1:8" x14ac:dyDescent="0.25">
      <c r="A44" s="4" t="s">
        <v>4</v>
      </c>
      <c r="B44" s="1">
        <v>44649</v>
      </c>
      <c r="D44" s="2">
        <v>75000</v>
      </c>
      <c r="E44" s="3">
        <f t="shared" si="13"/>
        <v>5.2440793819369998E-4</v>
      </c>
      <c r="G44" s="20">
        <v>7.6665917333333367</v>
      </c>
      <c r="H44" s="5">
        <f t="shared" si="14"/>
        <v>574994.38000000024</v>
      </c>
    </row>
    <row r="45" spans="1:8" x14ac:dyDescent="0.25">
      <c r="A45" s="4" t="s">
        <v>4</v>
      </c>
      <c r="B45" s="1">
        <v>44648</v>
      </c>
      <c r="D45" s="2">
        <v>58431</v>
      </c>
      <c r="E45" s="3">
        <f t="shared" si="13"/>
        <v>4.0855573648794773E-4</v>
      </c>
      <c r="G45" s="20">
        <v>7.4967991305984869</v>
      </c>
      <c r="H45" s="5">
        <f t="shared" si="14"/>
        <v>438045.4700000002</v>
      </c>
    </row>
    <row r="46" spans="1:8" x14ac:dyDescent="0.25">
      <c r="A46" s="4" t="s">
        <v>4</v>
      </c>
      <c r="B46" s="1">
        <v>44645</v>
      </c>
      <c r="D46" s="2">
        <v>71689</v>
      </c>
      <c r="E46" s="3">
        <f t="shared" ref="E46:E50" si="15">D46/$D$5</f>
        <v>5.0125707574890873E-4</v>
      </c>
      <c r="G46" s="20">
        <v>7.4508433650908792</v>
      </c>
      <c r="H46" s="5">
        <f t="shared" ref="H46:H50" si="16">D46*G46</f>
        <v>534143.51</v>
      </c>
    </row>
    <row r="47" spans="1:8" x14ac:dyDescent="0.25">
      <c r="A47" s="4" t="s">
        <v>4</v>
      </c>
      <c r="B47" s="1">
        <v>44644</v>
      </c>
      <c r="D47" s="2">
        <v>100000</v>
      </c>
      <c r="E47" s="3">
        <f t="shared" si="15"/>
        <v>6.9921058425826657E-4</v>
      </c>
      <c r="G47" s="20">
        <v>7.406758800000004</v>
      </c>
      <c r="H47" s="5">
        <f t="shared" si="16"/>
        <v>740675.88000000035</v>
      </c>
    </row>
    <row r="48" spans="1:8" x14ac:dyDescent="0.25">
      <c r="A48" s="4" t="s">
        <v>4</v>
      </c>
      <c r="B48" s="1">
        <v>44643</v>
      </c>
      <c r="D48" s="2">
        <v>160000</v>
      </c>
      <c r="E48" s="3">
        <f t="shared" si="15"/>
        <v>1.1187369348132266E-3</v>
      </c>
      <c r="G48" s="20">
        <v>7.4126435625000031</v>
      </c>
      <c r="H48" s="5">
        <f t="shared" si="16"/>
        <v>1186022.9700000004</v>
      </c>
    </row>
    <row r="49" spans="1:8" x14ac:dyDescent="0.25">
      <c r="A49" s="4" t="s">
        <v>4</v>
      </c>
      <c r="B49" s="1">
        <v>44642</v>
      </c>
      <c r="D49" s="2">
        <v>100916</v>
      </c>
      <c r="E49" s="3">
        <f t="shared" si="15"/>
        <v>7.0561535321007234E-4</v>
      </c>
      <c r="G49" s="20">
        <v>7.4647616829838741</v>
      </c>
      <c r="H49" s="5">
        <f t="shared" si="16"/>
        <v>753313.8900000006</v>
      </c>
    </row>
    <row r="50" spans="1:8" x14ac:dyDescent="0.25">
      <c r="A50" s="4" t="s">
        <v>4</v>
      </c>
      <c r="B50" s="1">
        <v>44641</v>
      </c>
      <c r="D50" s="2">
        <v>144636</v>
      </c>
      <c r="E50" s="3">
        <f t="shared" si="15"/>
        <v>1.0113102206477864E-3</v>
      </c>
      <c r="G50" s="20">
        <v>7.4447367183827016</v>
      </c>
      <c r="H50" s="5">
        <f t="shared" si="16"/>
        <v>1076776.9400000004</v>
      </c>
    </row>
    <row r="51" spans="1:8" x14ac:dyDescent="0.25">
      <c r="A51" s="4" t="s">
        <v>4</v>
      </c>
      <c r="B51" s="1">
        <v>44638</v>
      </c>
      <c r="D51" s="2">
        <v>150525</v>
      </c>
      <c r="E51" s="3">
        <f t="shared" ref="E51:E55" si="17">D51/$D$5</f>
        <v>1.0524867319547558E-3</v>
      </c>
      <c r="G51" s="20">
        <v>7.3305671483142314</v>
      </c>
      <c r="H51" s="5">
        <f t="shared" ref="H51:H55" si="18">D51*G51</f>
        <v>1103433.6199999996</v>
      </c>
    </row>
    <row r="52" spans="1:8" x14ac:dyDescent="0.25">
      <c r="A52" s="4" t="s">
        <v>4</v>
      </c>
      <c r="B52" s="1">
        <v>44637</v>
      </c>
      <c r="D52" s="2">
        <v>183485</v>
      </c>
      <c r="E52" s="3">
        <f t="shared" si="17"/>
        <v>1.2829465405262805E-3</v>
      </c>
      <c r="G52" s="20">
        <v>7.3391933400550515</v>
      </c>
      <c r="H52" s="5">
        <f t="shared" si="18"/>
        <v>1346631.8900000011</v>
      </c>
    </row>
    <row r="53" spans="1:8" x14ac:dyDescent="0.25">
      <c r="A53" s="4" t="s">
        <v>4</v>
      </c>
      <c r="B53" s="1">
        <v>44636</v>
      </c>
      <c r="D53" s="2">
        <v>200000</v>
      </c>
      <c r="E53" s="3">
        <f t="shared" si="17"/>
        <v>1.3984211685165331E-3</v>
      </c>
      <c r="G53" s="20">
        <v>7.3054964500000033</v>
      </c>
      <c r="H53" s="5">
        <f t="shared" si="18"/>
        <v>1461099.2900000007</v>
      </c>
    </row>
    <row r="54" spans="1:8" x14ac:dyDescent="0.25">
      <c r="A54" s="4" t="s">
        <v>4</v>
      </c>
      <c r="B54" s="1">
        <v>44635</v>
      </c>
      <c r="D54" s="2">
        <v>203793</v>
      </c>
      <c r="E54" s="3">
        <f t="shared" si="17"/>
        <v>1.4249422259774492E-3</v>
      </c>
      <c r="G54" s="20">
        <v>7.0532754314426915</v>
      </c>
      <c r="H54" s="5">
        <f t="shared" si="18"/>
        <v>1437408.1600000004</v>
      </c>
    </row>
    <row r="55" spans="1:8" x14ac:dyDescent="0.25">
      <c r="A55" s="4" t="s">
        <v>4</v>
      </c>
      <c r="B55" s="1">
        <v>44634</v>
      </c>
      <c r="D55" s="2">
        <v>200000</v>
      </c>
      <c r="E55" s="3">
        <f t="shared" si="17"/>
        <v>1.3984211685165331E-3</v>
      </c>
      <c r="G55" s="20">
        <v>7.0700543499999995</v>
      </c>
      <c r="H55" s="5">
        <f t="shared" si="18"/>
        <v>1414010.8699999999</v>
      </c>
    </row>
    <row r="56" spans="1:8" x14ac:dyDescent="0.25">
      <c r="A56" s="4" t="s">
        <v>4</v>
      </c>
      <c r="B56" s="1">
        <v>44631</v>
      </c>
      <c r="D56" s="2">
        <v>200000</v>
      </c>
      <c r="E56" s="3">
        <f t="shared" ref="E56:E60" si="19">D56/$D$5</f>
        <v>1.3984211685165331E-3</v>
      </c>
      <c r="G56" s="20">
        <v>6.9159295499999986</v>
      </c>
      <c r="H56" s="5">
        <f t="shared" ref="H56:H60" si="20">D56*G56</f>
        <v>1383185.9099999997</v>
      </c>
    </row>
    <row r="57" spans="1:8" x14ac:dyDescent="0.25">
      <c r="A57" s="4" t="s">
        <v>4</v>
      </c>
      <c r="B57" s="1">
        <v>44630</v>
      </c>
      <c r="D57" s="2">
        <v>199000</v>
      </c>
      <c r="E57" s="3">
        <f t="shared" si="19"/>
        <v>1.3914290626739505E-3</v>
      </c>
      <c r="G57" s="20">
        <v>6.7904446231155786</v>
      </c>
      <c r="H57" s="5">
        <f t="shared" si="20"/>
        <v>1351298.4800000002</v>
      </c>
    </row>
    <row r="58" spans="1:8" x14ac:dyDescent="0.25">
      <c r="A58" s="4" t="s">
        <v>4</v>
      </c>
      <c r="B58" s="1">
        <v>44629</v>
      </c>
      <c r="D58" s="2">
        <v>195000</v>
      </c>
      <c r="E58" s="3">
        <f t="shared" si="19"/>
        <v>1.3634606393036197E-3</v>
      </c>
      <c r="G58" s="20">
        <v>6.7359719999999967</v>
      </c>
      <c r="H58" s="5">
        <f t="shared" si="20"/>
        <v>1313514.5399999993</v>
      </c>
    </row>
    <row r="59" spans="1:8" x14ac:dyDescent="0.25">
      <c r="A59" s="4" t="s">
        <v>4</v>
      </c>
      <c r="B59" s="1">
        <v>44628</v>
      </c>
      <c r="D59" s="2">
        <v>184628</v>
      </c>
      <c r="E59" s="3">
        <f t="shared" si="19"/>
        <v>1.2909385175043525E-3</v>
      </c>
      <c r="G59" s="20">
        <v>6.692607621812507</v>
      </c>
      <c r="H59" s="5">
        <f t="shared" si="20"/>
        <v>1235642.7599999995</v>
      </c>
    </row>
    <row r="60" spans="1:8" x14ac:dyDescent="0.25">
      <c r="A60" s="4" t="s">
        <v>4</v>
      </c>
      <c r="B60" s="1">
        <v>44627</v>
      </c>
      <c r="D60" s="2">
        <v>171278</v>
      </c>
      <c r="E60" s="3">
        <f t="shared" si="19"/>
        <v>1.1975939045058739E-3</v>
      </c>
      <c r="G60" s="20">
        <v>6.5992964070108231</v>
      </c>
      <c r="H60" s="5">
        <f t="shared" si="20"/>
        <v>1130314.2899999998</v>
      </c>
    </row>
    <row r="61" spans="1:8" x14ac:dyDescent="0.25">
      <c r="A61" s="4" t="s">
        <v>4</v>
      </c>
      <c r="B61" s="1">
        <v>44624</v>
      </c>
      <c r="D61" s="2">
        <v>174850</v>
      </c>
      <c r="E61" s="3">
        <f t="shared" ref="E61:E65" si="21">D61/$D$5</f>
        <v>1.222569706575579E-3</v>
      </c>
      <c r="G61" s="20">
        <v>6.6368722333428645</v>
      </c>
      <c r="H61" s="5">
        <f t="shared" ref="H61:H65" si="22">D61*G61</f>
        <v>1160457.1099999999</v>
      </c>
    </row>
    <row r="62" spans="1:8" x14ac:dyDescent="0.25">
      <c r="A62" s="4" t="s">
        <v>4</v>
      </c>
      <c r="B62" s="1">
        <v>44623</v>
      </c>
      <c r="D62" s="2">
        <v>148167</v>
      </c>
      <c r="E62" s="3">
        <f t="shared" si="21"/>
        <v>1.0359993463779458E-3</v>
      </c>
      <c r="G62" s="20">
        <v>7.1441443101365358</v>
      </c>
      <c r="H62" s="5">
        <f t="shared" si="22"/>
        <v>1058526.4300000002</v>
      </c>
    </row>
    <row r="63" spans="1:8" x14ac:dyDescent="0.25">
      <c r="A63" s="4" t="s">
        <v>4</v>
      </c>
      <c r="B63" s="1">
        <v>44622</v>
      </c>
      <c r="D63" s="2">
        <v>152545</v>
      </c>
      <c r="E63" s="3">
        <f t="shared" si="21"/>
        <v>1.0666107857567728E-3</v>
      </c>
      <c r="G63" s="20">
        <v>7.146132551050508</v>
      </c>
      <c r="H63" s="5">
        <f t="shared" si="22"/>
        <v>1090106.7899999998</v>
      </c>
    </row>
    <row r="64" spans="1:8" x14ac:dyDescent="0.25">
      <c r="A64" s="4" t="s">
        <v>4</v>
      </c>
      <c r="B64" s="1">
        <v>44621</v>
      </c>
      <c r="D64" s="2">
        <v>139238</v>
      </c>
      <c r="E64" s="3">
        <f t="shared" si="21"/>
        <v>9.7356683330952526E-4</v>
      </c>
      <c r="G64" s="20">
        <v>7.63775032677861</v>
      </c>
      <c r="H64" s="5">
        <f t="shared" si="22"/>
        <v>1063465.08</v>
      </c>
    </row>
    <row r="65" spans="1:8" x14ac:dyDescent="0.25">
      <c r="A65" s="4" t="s">
        <v>4</v>
      </c>
      <c r="B65" s="1">
        <v>44620</v>
      </c>
      <c r="D65" s="2">
        <v>132166</v>
      </c>
      <c r="E65" s="3">
        <f t="shared" si="21"/>
        <v>9.2411866079078063E-4</v>
      </c>
      <c r="G65" s="20">
        <v>8.3030110618464708</v>
      </c>
      <c r="H65" s="5">
        <f t="shared" si="22"/>
        <v>1097375.7600000007</v>
      </c>
    </row>
    <row r="66" spans="1:8" x14ac:dyDescent="0.25">
      <c r="A66" s="4" t="s">
        <v>4</v>
      </c>
      <c r="B66" s="1">
        <v>44617</v>
      </c>
      <c r="D66" s="2">
        <v>101795</v>
      </c>
      <c r="E66" s="3">
        <f t="shared" ref="E66:E70" si="23">D66/$D$5</f>
        <v>7.1176141424570251E-4</v>
      </c>
      <c r="G66" s="20">
        <v>8.5201759418438971</v>
      </c>
      <c r="H66" s="5">
        <f t="shared" ref="H66:H70" si="24">D66*G66</f>
        <v>867311.30999999947</v>
      </c>
    </row>
    <row r="67" spans="1:8" x14ac:dyDescent="0.25">
      <c r="A67" s="4" t="s">
        <v>4</v>
      </c>
      <c r="B67" s="1">
        <v>44616</v>
      </c>
      <c r="D67" s="2">
        <v>110000</v>
      </c>
      <c r="E67" s="3">
        <f t="shared" si="23"/>
        <v>7.6913164268409327E-4</v>
      </c>
      <c r="G67" s="20">
        <v>8.2853325454545477</v>
      </c>
      <c r="H67" s="5">
        <f t="shared" si="24"/>
        <v>911386.58000000019</v>
      </c>
    </row>
    <row r="68" spans="1:8" x14ac:dyDescent="0.25">
      <c r="A68" s="4" t="s">
        <v>4</v>
      </c>
      <c r="B68" s="1">
        <v>44615</v>
      </c>
      <c r="D68" s="2">
        <v>100000</v>
      </c>
      <c r="E68" s="3">
        <f t="shared" si="23"/>
        <v>6.9921058425826657E-4</v>
      </c>
      <c r="G68" s="20">
        <v>8.4840387000000028</v>
      </c>
      <c r="H68" s="5">
        <f t="shared" si="24"/>
        <v>848403.87000000023</v>
      </c>
    </row>
    <row r="69" spans="1:8" x14ac:dyDescent="0.25">
      <c r="A69" s="4" t="s">
        <v>4</v>
      </c>
      <c r="B69" s="1">
        <v>44614</v>
      </c>
      <c r="D69" s="2">
        <v>100000</v>
      </c>
      <c r="E69" s="3">
        <f t="shared" si="23"/>
        <v>6.9921058425826657E-4</v>
      </c>
      <c r="G69" s="20">
        <v>8.4784805000000016</v>
      </c>
      <c r="H69" s="5">
        <f t="shared" si="24"/>
        <v>847848.05000000016</v>
      </c>
    </row>
    <row r="70" spans="1:8" x14ac:dyDescent="0.25">
      <c r="A70" s="4" t="s">
        <v>4</v>
      </c>
      <c r="B70" s="1">
        <v>44613</v>
      </c>
      <c r="D70" s="2">
        <v>57059</v>
      </c>
      <c r="E70" s="3">
        <f t="shared" si="23"/>
        <v>3.9896256727192431E-4</v>
      </c>
      <c r="G70" s="20">
        <v>8.5556019208187983</v>
      </c>
      <c r="H70" s="5">
        <f t="shared" si="24"/>
        <v>488174.08999999979</v>
      </c>
    </row>
    <row r="71" spans="1:8" x14ac:dyDescent="0.25">
      <c r="A71" s="4" t="s">
        <v>4</v>
      </c>
      <c r="B71" s="1">
        <v>44610</v>
      </c>
      <c r="D71" s="2">
        <v>95000</v>
      </c>
      <c r="E71" s="3">
        <f t="shared" ref="E71:E75" si="25">D71/$D$5</f>
        <v>6.6425005504535328E-4</v>
      </c>
      <c r="G71" s="20">
        <v>8.6927833684210487</v>
      </c>
      <c r="H71" s="5">
        <f t="shared" ref="H71:H75" si="26">D71*G71</f>
        <v>825814.41999999958</v>
      </c>
    </row>
    <row r="72" spans="1:8" x14ac:dyDescent="0.25">
      <c r="A72" s="4" t="s">
        <v>4</v>
      </c>
      <c r="B72" s="1">
        <v>44609</v>
      </c>
      <c r="D72" s="2">
        <v>105000</v>
      </c>
      <c r="E72" s="3">
        <f t="shared" si="25"/>
        <v>7.3417111347117987E-4</v>
      </c>
      <c r="G72" s="20">
        <v>8.7207435238095297</v>
      </c>
      <c r="H72" s="5">
        <f t="shared" si="26"/>
        <v>915678.07000000065</v>
      </c>
    </row>
    <row r="73" spans="1:8" x14ac:dyDescent="0.25">
      <c r="A73" s="4" t="s">
        <v>4</v>
      </c>
      <c r="B73" s="1">
        <v>44608</v>
      </c>
      <c r="D73" s="2">
        <v>86411</v>
      </c>
      <c r="E73" s="3">
        <f t="shared" si="25"/>
        <v>6.0419485796341077E-4</v>
      </c>
      <c r="G73" s="20">
        <v>8.7645191005774787</v>
      </c>
      <c r="H73" s="5">
        <f t="shared" si="26"/>
        <v>757350.86000000057</v>
      </c>
    </row>
    <row r="74" spans="1:8" x14ac:dyDescent="0.25">
      <c r="A74" s="4" t="s">
        <v>4</v>
      </c>
      <c r="B74" s="1">
        <v>44607</v>
      </c>
      <c r="D74" s="2">
        <v>65000</v>
      </c>
      <c r="E74" s="3">
        <f t="shared" si="25"/>
        <v>4.5448687976787328E-4</v>
      </c>
      <c r="G74" s="20">
        <v>8.6538206153846211</v>
      </c>
      <c r="H74" s="5">
        <f t="shared" si="26"/>
        <v>562498.34000000032</v>
      </c>
    </row>
    <row r="75" spans="1:8" x14ac:dyDescent="0.25">
      <c r="A75" s="4" t="s">
        <v>4</v>
      </c>
      <c r="B75" s="1">
        <v>44606</v>
      </c>
      <c r="D75" s="2">
        <v>76694</v>
      </c>
      <c r="E75" s="3">
        <f t="shared" si="25"/>
        <v>5.3625256549103494E-4</v>
      </c>
      <c r="G75" s="20">
        <v>8.3850826661798905</v>
      </c>
      <c r="H75" s="5">
        <f t="shared" si="26"/>
        <v>643085.53000000049</v>
      </c>
    </row>
    <row r="76" spans="1:8" x14ac:dyDescent="0.25">
      <c r="A76" s="4" t="s">
        <v>4</v>
      </c>
      <c r="B76" s="1">
        <v>44603</v>
      </c>
      <c r="D76" s="2">
        <v>80578</v>
      </c>
      <c r="E76" s="3">
        <f t="shared" ref="E76:E80" si="27">D76/$D$5</f>
        <v>5.6340990458362606E-4</v>
      </c>
      <c r="G76" s="20">
        <v>8.6528840378267073</v>
      </c>
      <c r="H76" s="5">
        <f t="shared" ref="H76:H80" si="28">D76*G76</f>
        <v>697232.09000000043</v>
      </c>
    </row>
    <row r="77" spans="1:8" x14ac:dyDescent="0.25">
      <c r="A77" s="4" t="s">
        <v>4</v>
      </c>
      <c r="B77" s="1">
        <v>44602</v>
      </c>
      <c r="D77" s="2">
        <v>68741</v>
      </c>
      <c r="E77" s="3">
        <f t="shared" si="27"/>
        <v>4.8064434772497502E-4</v>
      </c>
      <c r="G77" s="20">
        <v>8.7833051599482079</v>
      </c>
      <c r="H77" s="5">
        <f t="shared" si="28"/>
        <v>603773.17999999982</v>
      </c>
    </row>
    <row r="78" spans="1:8" x14ac:dyDescent="0.25">
      <c r="A78" s="4" t="s">
        <v>4</v>
      </c>
      <c r="B78" s="1">
        <v>44601</v>
      </c>
      <c r="D78" s="2">
        <v>65000</v>
      </c>
      <c r="E78" s="3">
        <f t="shared" si="27"/>
        <v>4.5448687976787328E-4</v>
      </c>
      <c r="G78" s="20">
        <v>8.7296816923076967</v>
      </c>
      <c r="H78" s="5">
        <f t="shared" si="28"/>
        <v>567429.31000000029</v>
      </c>
    </row>
    <row r="79" spans="1:8" x14ac:dyDescent="0.25">
      <c r="A79" s="4" t="s">
        <v>4</v>
      </c>
      <c r="B79" s="1">
        <v>44600</v>
      </c>
      <c r="D79" s="2">
        <v>60000</v>
      </c>
      <c r="E79" s="3">
        <f t="shared" si="27"/>
        <v>4.1952635055495993E-4</v>
      </c>
      <c r="G79" s="20">
        <v>8.5475796666666639</v>
      </c>
      <c r="H79" s="5">
        <f t="shared" si="28"/>
        <v>512854.77999999985</v>
      </c>
    </row>
    <row r="80" spans="1:8" x14ac:dyDescent="0.25">
      <c r="A80" s="4" t="s">
        <v>4</v>
      </c>
      <c r="B80" s="1">
        <v>44599</v>
      </c>
      <c r="D80" s="2">
        <v>45000</v>
      </c>
      <c r="E80" s="3">
        <f t="shared" si="27"/>
        <v>3.1464476291621994E-4</v>
      </c>
      <c r="G80" s="20">
        <v>8.3136173333333261</v>
      </c>
      <c r="H80" s="5">
        <f t="shared" si="28"/>
        <v>374112.77999999968</v>
      </c>
    </row>
    <row r="81" spans="1:8" x14ac:dyDescent="0.25">
      <c r="A81" s="4" t="s">
        <v>4</v>
      </c>
      <c r="B81" s="1">
        <v>44596</v>
      </c>
      <c r="D81" s="2">
        <v>48000</v>
      </c>
      <c r="E81" s="3">
        <f>D81/$D$5</f>
        <v>3.3562108044396798E-4</v>
      </c>
      <c r="G81" s="20">
        <v>8.137348750000001</v>
      </c>
      <c r="H81" s="5">
        <f>D81*G81</f>
        <v>390592.74000000005</v>
      </c>
    </row>
    <row r="82" spans="1:8" x14ac:dyDescent="0.25">
      <c r="A82" s="4" t="s">
        <v>4</v>
      </c>
      <c r="B82" s="1">
        <v>44595</v>
      </c>
      <c r="D82" s="2">
        <v>48000</v>
      </c>
      <c r="E82" s="3">
        <f>D82/$D$5</f>
        <v>3.3562108044396798E-4</v>
      </c>
      <c r="G82" s="20">
        <v>8.1929239583333349</v>
      </c>
      <c r="H82" s="5">
        <f>D82*G82</f>
        <v>393260.35000000009</v>
      </c>
    </row>
    <row r="83" spans="1:8" x14ac:dyDescent="0.25">
      <c r="A83" s="4" t="s">
        <v>4</v>
      </c>
      <c r="B83" s="1">
        <v>44594</v>
      </c>
      <c r="D83" s="2">
        <v>45000</v>
      </c>
      <c r="E83" s="3">
        <f>D83/$D$5</f>
        <v>3.1464476291621994E-4</v>
      </c>
      <c r="G83" s="20">
        <v>8.2038382222222221</v>
      </c>
      <c r="H83" s="5">
        <f>D83*G83</f>
        <v>369172.72</v>
      </c>
    </row>
    <row r="84" spans="1:8" x14ac:dyDescent="0.25">
      <c r="A84" s="4" t="s">
        <v>4</v>
      </c>
      <c r="B84" s="1">
        <v>44593</v>
      </c>
      <c r="D84" s="2">
        <v>45000</v>
      </c>
      <c r="E84" s="3">
        <f t="shared" ref="E84" si="29">D84/$D$5</f>
        <v>3.1464476291621994E-4</v>
      </c>
      <c r="G84" s="20">
        <v>7.9651426666666678</v>
      </c>
      <c r="H84" s="5">
        <f>D84*G84</f>
        <v>358431.42000000004</v>
      </c>
    </row>
    <row r="85" spans="1:8" x14ac:dyDescent="0.25">
      <c r="A85" s="10" t="s">
        <v>6</v>
      </c>
      <c r="B85" s="6"/>
      <c r="C85" s="6"/>
      <c r="D85" s="8">
        <f>SUM(D12:D84)</f>
        <v>7150922</v>
      </c>
      <c r="E85" s="9">
        <f>D85/$D$5</f>
        <v>5.0000003496052922E-2</v>
      </c>
      <c r="F85" s="6"/>
      <c r="G85" s="11">
        <f>H85/D85</f>
        <v>7.5014183247978368</v>
      </c>
      <c r="H85" s="12">
        <f>SUM(H12:H84)</f>
        <v>53642057.329999998</v>
      </c>
    </row>
    <row r="87" spans="1:8" x14ac:dyDescent="0.25">
      <c r="A87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Aston Swift</dc:creator>
  <cp:lastModifiedBy>Jose Luis Cambron Mellado</cp:lastModifiedBy>
  <dcterms:created xsi:type="dcterms:W3CDTF">2022-02-07T09:42:53Z</dcterms:created>
  <dcterms:modified xsi:type="dcterms:W3CDTF">2022-05-16T14:33:34Z</dcterms:modified>
</cp:coreProperties>
</file>